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3" activeTab="0"/>
  </bookViews>
  <sheets>
    <sheet name="main indices" sheetId="1" r:id="rId1"/>
    <sheet name="CAPEX" sheetId="2" r:id="rId2"/>
    <sheet name="OPEX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<sst xmlns="http://schemas.openxmlformats.org/spreadsheetml/2006/main" count="40" uniqueCount="35">
  <si>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Оценка основных показателей ЦОД</t>
  </si>
  <si>
    <t>Количество серверных стоек, шт.</t>
  </si>
  <si>
    <t>Оценка площади помещений, м2</t>
  </si>
  <si>
    <t>в том числе:</t>
  </si>
  <si>
    <t>площадь машинного зала, м2</t>
  </si>
  <si>
    <t>площади вспомогательных помещений ЦОД, м2</t>
  </si>
  <si>
    <t>площади для размещения ДГУ, чиллеров, м2</t>
  </si>
  <si>
    <t>Электропотребление одной стойки при использовании холодных/горячих коридоров, фальшпола, кВт/стойка</t>
  </si>
  <si>
    <t>Электропотребление машинного зала при использовании холодных/горячих коридоров, фальшпола, кВт</t>
  </si>
  <si>
    <t>Коэффициент эффективности использования электроэнергии (PUE)</t>
  </si>
  <si>
    <t>Потребляемая мощность ЦОД, кВт</t>
  </si>
  <si>
    <t>Оценка капитальных затрат</t>
  </si>
  <si>
    <t>Оценка по площади фальшпола (+/- 30%)</t>
  </si>
  <si>
    <t>TIER I</t>
  </si>
  <si>
    <t>TIER II</t>
  </si>
  <si>
    <t>TIER III</t>
  </si>
  <si>
    <t>TIER IV</t>
  </si>
  <si>
    <t>Примечание</t>
  </si>
  <si>
    <t>Удельная стоимость строительства 1м2 фальшпола ЦОД, долл. США</t>
  </si>
  <si>
    <t>Источник -  ABR Consulting Group</t>
  </si>
  <si>
    <t>Стоимость строительства ЦОД, долл. США</t>
  </si>
  <si>
    <t>Оценка ежегодных эксплуатационных затрат</t>
  </si>
  <si>
    <t>Амортизационные затраты</t>
  </si>
  <si>
    <t>срок амортизации, лет</t>
  </si>
  <si>
    <t>Платежи за электроэнергию</t>
  </si>
  <si>
    <t>стоимость 1 кВт, USD/месяц</t>
  </si>
  <si>
    <t>Фонд оплаты труда</t>
  </si>
  <si>
    <t>размер заработной платы,  USD</t>
  </si>
  <si>
    <t>количество сотрудников, чел.</t>
  </si>
  <si>
    <t>средняя заработная плата, USD</t>
  </si>
  <si>
    <t>платежи по заработной плате</t>
  </si>
  <si>
    <t>сборы в фонды</t>
  </si>
  <si>
    <t>НДС</t>
  </si>
  <si>
    <t>Прочие затраты</t>
  </si>
  <si>
    <t>ИТОГО эксплуатационных затрат, USD/год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</si>
</sst>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USD];[Red]\-#,##0.00\ [$USD]"/>
    <numFmt numFmtId="165" formatCode="#,##0\ [$USD];[Red]\-#,##0\ [$USD]"/>
    <numFmt numFmtId="166" formatCode="0.0%"/>
  </numFmts>
  <fonts count="39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vertical="top" wrapText="1" indent="1"/>
    </xf>
    <xf numFmtId="0" fontId="0" fillId="0" borderId="0" xfId="0" applyFont="1" applyAlignment="1">
      <alignment horizontal="left" vertical="top" wrapText="1" indent="2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64" fontId="0" fillId="0" borderId="10" xfId="0" applyNumberFormat="1" applyBorder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5" fontId="0" fillId="34" borderId="10" xfId="0" applyNumberFormat="1" applyFill="1" applyBorder="1" applyAlignment="1">
      <alignment horizontal="right" wrapText="1"/>
    </xf>
    <xf numFmtId="0" fontId="0" fillId="34" borderId="10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0" fontId="0" fillId="35" borderId="10" xfId="0" applyFont="1" applyFill="1" applyBorder="1" applyAlignment="1">
      <alignment horizontal="left" vertical="top" wrapText="1" indent="1"/>
    </xf>
    <xf numFmtId="165" fontId="0" fillId="35" borderId="10" xfId="0" applyNumberFormat="1" applyFill="1" applyBorder="1" applyAlignment="1">
      <alignment horizontal="right" wrapText="1"/>
    </xf>
    <xf numFmtId="0" fontId="0" fillId="0" borderId="10" xfId="0" applyFont="1" applyBorder="1" applyAlignment="1">
      <alignment horizontal="left" vertical="top" wrapText="1" indent="2"/>
    </xf>
    <xf numFmtId="0" fontId="3" fillId="33" borderId="10" xfId="0" applyFont="1" applyFill="1" applyBorder="1" applyAlignment="1">
      <alignment horizontal="right" wrapText="1"/>
    </xf>
    <xf numFmtId="165" fontId="3" fillId="33" borderId="10" xfId="0" applyNumberFormat="1" applyFont="1" applyFill="1" applyBorder="1" applyAlignment="1">
      <alignment horizontal="right" wrapText="1"/>
    </xf>
    <xf numFmtId="166" fontId="3" fillId="33" borderId="10" xfId="0" applyNumberFormat="1" applyFont="1" applyFill="1" applyBorder="1" applyAlignment="1">
      <alignment horizontal="right" wrapText="1"/>
    </xf>
    <xf numFmtId="166" fontId="0" fillId="34" borderId="10" xfId="0" applyNumberFormat="1" applyFill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  <xf numFmtId="165" fontId="4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B3" sqref="B3"/>
    </sheetView>
  </sheetViews>
  <sheetFormatPr defaultColWidth="11.57421875" defaultRowHeight="12.75"/>
  <cols>
    <col min="1" max="1" width="28.140625" style="1" customWidth="1"/>
    <col min="2" max="2" width="19.140625" style="1" customWidth="1"/>
    <col min="3" max="16384" width="11.57421875" style="1" customWidth="1"/>
  </cols>
  <sheetData>
    <row r="1" ht="25.5">
      <c r="A1" s="2" t="s">
        <v>0</v>
      </c>
    </row>
    <row r="3" spans="1:5" ht="25.5">
      <c r="A3" s="3" t="s">
        <v>1</v>
      </c>
      <c r="B3" s="4">
        <v>135</v>
      </c>
      <c r="C3" s="5"/>
      <c r="D3" s="5"/>
      <c r="E3" s="5"/>
    </row>
    <row r="4" spans="1:5" ht="25.5">
      <c r="A4" s="6" t="s">
        <v>2</v>
      </c>
      <c r="B4" s="7">
        <f>B3*5*1.3</f>
        <v>877.5</v>
      </c>
      <c r="C4" s="5"/>
      <c r="D4" s="5"/>
      <c r="E4" s="5"/>
    </row>
    <row r="5" spans="1:5" ht="12.75">
      <c r="A5" s="8" t="s">
        <v>3</v>
      </c>
      <c r="B5" s="5"/>
      <c r="C5" s="5"/>
      <c r="D5" s="5"/>
      <c r="E5" s="5"/>
    </row>
    <row r="6" spans="1:5" ht="25.5">
      <c r="A6" s="9" t="s">
        <v>4</v>
      </c>
      <c r="B6" s="5">
        <f>B3*2.5</f>
        <v>337.5</v>
      </c>
      <c r="C6" s="5"/>
      <c r="D6" s="5"/>
      <c r="E6" s="5"/>
    </row>
    <row r="7" spans="1:5" ht="38.25">
      <c r="A7" s="9" t="s">
        <v>5</v>
      </c>
      <c r="B7" s="5">
        <f>B3*4.5-B6</f>
        <v>270</v>
      </c>
      <c r="C7" s="5"/>
      <c r="D7" s="5"/>
      <c r="E7" s="5"/>
    </row>
    <row r="8" spans="1:5" ht="25.5">
      <c r="A8" s="9" t="s">
        <v>6</v>
      </c>
      <c r="B8" s="5">
        <f>(B6+B7)*1.3-B6-B7</f>
        <v>182.25</v>
      </c>
      <c r="C8" s="5"/>
      <c r="D8" s="5"/>
      <c r="E8" s="5"/>
    </row>
    <row r="9" spans="2:5" ht="12.75">
      <c r="B9" s="5"/>
      <c r="C9" s="5"/>
      <c r="D9" s="5"/>
      <c r="E9" s="5"/>
    </row>
    <row r="10" spans="1:5" ht="51">
      <c r="A10" s="1" t="s">
        <v>7</v>
      </c>
      <c r="B10" s="4">
        <v>5</v>
      </c>
      <c r="C10" s="5"/>
      <c r="D10" s="5"/>
      <c r="E10" s="5"/>
    </row>
    <row r="11" spans="1:5" ht="63.75">
      <c r="A11" s="1" t="s">
        <v>8</v>
      </c>
      <c r="B11" s="5">
        <f>B3*B10</f>
        <v>675</v>
      </c>
      <c r="C11" s="5"/>
      <c r="D11" s="5"/>
      <c r="E11" s="5"/>
    </row>
    <row r="12" spans="1:5" ht="38.25">
      <c r="A12" s="1" t="s">
        <v>9</v>
      </c>
      <c r="B12" s="4">
        <v>2</v>
      </c>
      <c r="C12" s="5"/>
      <c r="D12" s="5"/>
      <c r="E12" s="5"/>
    </row>
    <row r="13" spans="1:5" ht="25.5">
      <c r="A13" s="6" t="s">
        <v>10</v>
      </c>
      <c r="B13" s="7">
        <f>B11*B12</f>
        <v>1350</v>
      </c>
      <c r="C13" s="5"/>
      <c r="D13" s="5"/>
      <c r="E13" s="5"/>
    </row>
    <row r="14" spans="2:5" ht="12.75">
      <c r="B14" s="5"/>
      <c r="C14" s="5"/>
      <c r="D14" s="5"/>
      <c r="E14" s="5"/>
    </row>
    <row r="15" spans="2:5" ht="12.75">
      <c r="B15" s="10"/>
      <c r="C15" s="5"/>
      <c r="D15" s="5"/>
      <c r="E15" s="5"/>
    </row>
    <row r="16" spans="2:5" ht="12.75">
      <c r="B16" s="10"/>
      <c r="C16" s="5"/>
      <c r="D16" s="5"/>
      <c r="E16" s="5"/>
    </row>
    <row r="17" spans="2:5" ht="12.75">
      <c r="B17" s="5"/>
      <c r="C17" s="5"/>
      <c r="D17" s="5"/>
      <c r="E17" s="5"/>
    </row>
    <row r="18" spans="2:5" ht="12.75">
      <c r="B18" s="5"/>
      <c r="C18" s="5"/>
      <c r="D18" s="5"/>
      <c r="E18" s="5"/>
    </row>
    <row r="19" spans="2:5" ht="12.75">
      <c r="B19" s="5"/>
      <c r="C19" s="5"/>
      <c r="D19" s="5"/>
      <c r="E19" s="5"/>
    </row>
    <row r="20" spans="2:5" ht="12.75">
      <c r="B20" s="5"/>
      <c r="C20" s="5"/>
      <c r="D20" s="5"/>
      <c r="E20" s="5"/>
    </row>
    <row r="21" spans="2:5" ht="12.75">
      <c r="B21" s="5"/>
      <c r="C21" s="5"/>
      <c r="D21" s="5"/>
      <c r="E21" s="5"/>
    </row>
    <row r="22" spans="2:5" ht="12.75">
      <c r="B22" s="5"/>
      <c r="C22" s="5"/>
      <c r="D22" s="5"/>
      <c r="E22" s="5"/>
    </row>
    <row r="23" spans="2:5" ht="12.75">
      <c r="B23" s="5"/>
      <c r="C23" s="5"/>
      <c r="D23" s="5"/>
      <c r="E23" s="5"/>
    </row>
    <row r="24" spans="2:5" ht="12.75">
      <c r="B24" s="5"/>
      <c r="C24" s="5"/>
      <c r="D24" s="5"/>
      <c r="E24" s="5"/>
    </row>
    <row r="25" spans="2:5" ht="12.75">
      <c r="B25" s="5"/>
      <c r="C25" s="5"/>
      <c r="D25" s="5"/>
      <c r="E25" s="5"/>
    </row>
    <row r="26" spans="2:5" ht="12.75">
      <c r="B26" s="5"/>
      <c r="C26" s="5"/>
      <c r="D26" s="5"/>
      <c r="E26" s="5"/>
    </row>
    <row r="27" spans="2:5" ht="12.75">
      <c r="B27" s="5"/>
      <c r="C27" s="5"/>
      <c r="D27" s="5"/>
      <c r="E27" s="5"/>
    </row>
    <row r="28" spans="2:5" ht="12.75">
      <c r="B28" s="5"/>
      <c r="C28" s="5"/>
      <c r="D28" s="5"/>
      <c r="E28" s="5"/>
    </row>
    <row r="29" spans="2:5" ht="12.75">
      <c r="B29" s="5"/>
      <c r="C29" s="5"/>
      <c r="D29" s="5"/>
      <c r="E29" s="5"/>
    </row>
    <row r="30" spans="2:5" ht="12.75">
      <c r="B30" s="5"/>
      <c r="C30" s="5"/>
      <c r="D30" s="5"/>
      <c r="E30" s="5"/>
    </row>
    <row r="31" spans="2:5" ht="12.75">
      <c r="B31" s="5"/>
      <c r="C31" s="5"/>
      <c r="D31" s="5"/>
      <c r="E31" s="5"/>
    </row>
    <row r="32" spans="2:5" ht="12.75">
      <c r="B32" s="5"/>
      <c r="C32" s="5"/>
      <c r="D32" s="5"/>
      <c r="E32" s="5"/>
    </row>
    <row r="33" spans="2:5" ht="12.75">
      <c r="B33" s="5"/>
      <c r="C33" s="5"/>
      <c r="D33" s="5"/>
      <c r="E33" s="5"/>
    </row>
    <row r="34" spans="2:5" ht="12.75">
      <c r="B34" s="5"/>
      <c r="C34" s="5"/>
      <c r="D34" s="5"/>
      <c r="E34" s="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5" sqref="F5"/>
    </sheetView>
  </sheetViews>
  <sheetFormatPr defaultColWidth="11.57421875" defaultRowHeight="12.75"/>
  <cols>
    <col min="1" max="1" width="14.7109375" style="11" customWidth="1"/>
    <col min="2" max="2" width="17.8515625" style="11" customWidth="1"/>
    <col min="3" max="3" width="17.421875" style="11" customWidth="1"/>
    <col min="4" max="4" width="17.00390625" style="11" customWidth="1"/>
    <col min="5" max="5" width="18.00390625" style="11" customWidth="1"/>
    <col min="6" max="16384" width="11.57421875" style="11" customWidth="1"/>
  </cols>
  <sheetData>
    <row r="1" ht="12.75">
      <c r="A1" s="12" t="s">
        <v>11</v>
      </c>
    </row>
    <row r="3" ht="12.75">
      <c r="A3" s="13" t="s">
        <v>12</v>
      </c>
    </row>
    <row r="5" spans="1:6" ht="12.75">
      <c r="A5" s="14"/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</row>
    <row r="6" spans="1:6" ht="89.25">
      <c r="A6" s="14" t="s">
        <v>18</v>
      </c>
      <c r="B6" s="16">
        <v>4844</v>
      </c>
      <c r="C6" s="16">
        <v>6450</v>
      </c>
      <c r="D6" s="16">
        <v>9700</v>
      </c>
      <c r="E6" s="16">
        <v>11800</v>
      </c>
      <c r="F6" s="14" t="s">
        <v>19</v>
      </c>
    </row>
    <row r="7" spans="1:6" ht="51">
      <c r="A7" s="14" t="s">
        <v>20</v>
      </c>
      <c r="B7" s="16">
        <f>'main indices'!B4*B6</f>
        <v>4250610</v>
      </c>
      <c r="C7" s="16">
        <f>'main indices'!B4*C6</f>
        <v>5659875</v>
      </c>
      <c r="D7" s="16">
        <f>'main indices'!B4*D6</f>
        <v>8511750</v>
      </c>
      <c r="E7" s="16">
        <f>'main indices'!B4*E6</f>
        <v>10354500</v>
      </c>
      <c r="F7" s="14"/>
    </row>
    <row r="11" ht="12.75">
      <c r="A11" s="13"/>
    </row>
    <row r="14" spans="2:5" ht="12.75">
      <c r="B14" s="17"/>
      <c r="C14" s="17"/>
      <c r="D14" s="17"/>
      <c r="E14" s="17"/>
    </row>
    <row r="15" spans="2:5" ht="12.75">
      <c r="B15" s="17"/>
      <c r="C15" s="17"/>
      <c r="D15" s="17"/>
      <c r="E15" s="17"/>
    </row>
    <row r="18" ht="12.75">
      <c r="D18" s="17"/>
    </row>
    <row r="19" ht="12.75">
      <c r="D19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F8" sqref="F8"/>
    </sheetView>
  </sheetViews>
  <sheetFormatPr defaultColWidth="11.57421875" defaultRowHeight="12.75"/>
  <cols>
    <col min="1" max="1" width="23.140625" style="11" customWidth="1"/>
    <col min="2" max="2" width="16.28125" style="11" customWidth="1"/>
    <col min="3" max="3" width="16.7109375" style="11" customWidth="1"/>
    <col min="4" max="4" width="17.8515625" style="11" customWidth="1"/>
    <col min="5" max="5" width="18.28125" style="11" customWidth="1"/>
    <col min="6" max="16384" width="11.57421875" style="11" customWidth="1"/>
  </cols>
  <sheetData>
    <row r="1" ht="12.75">
      <c r="A1" s="12" t="s">
        <v>21</v>
      </c>
    </row>
    <row r="3" spans="1:6" ht="12.75">
      <c r="A3" s="14"/>
      <c r="B3" s="15" t="s">
        <v>13</v>
      </c>
      <c r="C3" s="15" t="s">
        <v>14</v>
      </c>
      <c r="D3" s="15" t="s">
        <v>15</v>
      </c>
      <c r="E3" s="15" t="s">
        <v>16</v>
      </c>
      <c r="F3" s="15" t="s">
        <v>17</v>
      </c>
    </row>
    <row r="4" spans="1:10" ht="25.5">
      <c r="A4" s="18" t="s">
        <v>22</v>
      </c>
      <c r="B4" s="19">
        <f>1/B5*CAPEX!B7</f>
        <v>212530.5</v>
      </c>
      <c r="C4" s="19">
        <f>1/C5*CAPEX!C7</f>
        <v>282993.75</v>
      </c>
      <c r="D4" s="19">
        <f>1/D5*CAPEX!D7</f>
        <v>425587.5</v>
      </c>
      <c r="E4" s="19">
        <f>1/E5*CAPEX!E7</f>
        <v>517725</v>
      </c>
      <c r="F4" s="20"/>
      <c r="G4" s="21"/>
      <c r="H4" s="21"/>
      <c r="I4" s="21"/>
      <c r="J4" s="21"/>
    </row>
    <row r="5" spans="1:10" ht="12.75">
      <c r="A5" s="22" t="s">
        <v>23</v>
      </c>
      <c r="B5" s="23">
        <f>F5</f>
        <v>20</v>
      </c>
      <c r="C5" s="23">
        <f>F5</f>
        <v>20</v>
      </c>
      <c r="D5" s="23">
        <f>F5</f>
        <v>20</v>
      </c>
      <c r="E5" s="23">
        <f>F5</f>
        <v>20</v>
      </c>
      <c r="F5" s="28">
        <v>20</v>
      </c>
      <c r="G5" s="21"/>
      <c r="H5" s="21"/>
      <c r="I5" s="21"/>
      <c r="J5" s="21"/>
    </row>
    <row r="6" spans="1:10" ht="25.5">
      <c r="A6" s="18" t="s">
        <v>24</v>
      </c>
      <c r="B6" s="19">
        <f>'main indices'!B13*B7*12</f>
        <v>1620000</v>
      </c>
      <c r="C6" s="19">
        <f>'main indices'!B13*C7*12</f>
        <v>1620000</v>
      </c>
      <c r="D6" s="19">
        <f>'main indices'!B13*D7*12</f>
        <v>1620000</v>
      </c>
      <c r="E6" s="19">
        <f>'main indices'!B13*E7*12</f>
        <v>1620000</v>
      </c>
      <c r="F6" s="20"/>
      <c r="G6" s="21"/>
      <c r="H6" s="21"/>
      <c r="I6" s="21"/>
      <c r="J6" s="21"/>
    </row>
    <row r="7" spans="1:10" ht="25.5">
      <c r="A7" s="22" t="s">
        <v>25</v>
      </c>
      <c r="B7" s="24">
        <f>F7</f>
        <v>100</v>
      </c>
      <c r="C7" s="24">
        <f>F7</f>
        <v>100</v>
      </c>
      <c r="D7" s="24">
        <f>F7</f>
        <v>100</v>
      </c>
      <c r="E7" s="24">
        <f>F7</f>
        <v>100</v>
      </c>
      <c r="F7" s="29">
        <v>100</v>
      </c>
      <c r="G7" s="21"/>
      <c r="H7" s="21"/>
      <c r="I7" s="21"/>
      <c r="J7" s="21"/>
    </row>
    <row r="8" spans="1:10" ht="12.75">
      <c r="A8" s="18" t="s">
        <v>26</v>
      </c>
      <c r="B8" s="19">
        <f>B9+B12</f>
        <v>536947.2</v>
      </c>
      <c r="C8" s="19">
        <f>C9+C12</f>
        <v>536947.2</v>
      </c>
      <c r="D8" s="19">
        <f>D9+D12</f>
        <v>536947.2</v>
      </c>
      <c r="E8" s="19">
        <f>E9+E12</f>
        <v>536947.2</v>
      </c>
      <c r="F8" s="20"/>
      <c r="G8" s="21"/>
      <c r="H8" s="21"/>
      <c r="I8" s="21"/>
      <c r="J8" s="21"/>
    </row>
    <row r="9" spans="1:10" ht="25.5">
      <c r="A9" s="25" t="s">
        <v>27</v>
      </c>
      <c r="B9" s="26">
        <f>B10*B11*12</f>
        <v>360000</v>
      </c>
      <c r="C9" s="26">
        <f>C10*C11*12</f>
        <v>360000</v>
      </c>
      <c r="D9" s="26">
        <f>D10*D11*12</f>
        <v>360000</v>
      </c>
      <c r="E9" s="26">
        <f>E10*E11*12</f>
        <v>360000</v>
      </c>
      <c r="F9" s="26"/>
      <c r="G9" s="21"/>
      <c r="H9" s="21"/>
      <c r="I9" s="21"/>
      <c r="J9" s="21"/>
    </row>
    <row r="10" spans="1:10" ht="25.5">
      <c r="A10" s="27" t="s">
        <v>28</v>
      </c>
      <c r="B10" s="23">
        <f>F10</f>
        <v>15</v>
      </c>
      <c r="C10" s="23">
        <f>F10</f>
        <v>15</v>
      </c>
      <c r="D10" s="23">
        <f>F10</f>
        <v>15</v>
      </c>
      <c r="E10" s="23">
        <f>F10</f>
        <v>15</v>
      </c>
      <c r="F10" s="28">
        <v>15</v>
      </c>
      <c r="G10" s="21"/>
      <c r="H10" s="21"/>
      <c r="I10" s="21"/>
      <c r="J10" s="21"/>
    </row>
    <row r="11" spans="1:10" ht="25.5">
      <c r="A11" s="27" t="s">
        <v>29</v>
      </c>
      <c r="B11" s="24">
        <f>F11</f>
        <v>2000</v>
      </c>
      <c r="C11" s="24">
        <f>F11</f>
        <v>2000</v>
      </c>
      <c r="D11" s="24">
        <f>F11</f>
        <v>2000</v>
      </c>
      <c r="E11" s="24">
        <f>F11</f>
        <v>2000</v>
      </c>
      <c r="F11" s="29">
        <v>2000</v>
      </c>
      <c r="G11" s="21"/>
      <c r="H11" s="21"/>
      <c r="I11" s="21"/>
      <c r="J11" s="21"/>
    </row>
    <row r="12" spans="1:10" ht="25.5">
      <c r="A12" s="25" t="s">
        <v>30</v>
      </c>
      <c r="B12" s="26">
        <f>B13+B14</f>
        <v>176947.2</v>
      </c>
      <c r="C12" s="26">
        <f>C13+C14</f>
        <v>176947.2</v>
      </c>
      <c r="D12" s="26">
        <f>D13+D14</f>
        <v>176947.2</v>
      </c>
      <c r="E12" s="26">
        <f>E13+E14</f>
        <v>176947.2</v>
      </c>
      <c r="F12" s="26"/>
      <c r="G12" s="21"/>
      <c r="H12" s="21"/>
      <c r="I12" s="21"/>
      <c r="J12" s="21"/>
    </row>
    <row r="13" spans="1:10" ht="12.75">
      <c r="A13" s="27" t="s">
        <v>31</v>
      </c>
      <c r="B13" s="24">
        <f>B9*F13</f>
        <v>95040</v>
      </c>
      <c r="C13" s="24">
        <f>C9*F13</f>
        <v>95040</v>
      </c>
      <c r="D13" s="24">
        <f>D9*F13</f>
        <v>95040</v>
      </c>
      <c r="E13" s="24">
        <f>E9*F13</f>
        <v>95040</v>
      </c>
      <c r="F13" s="30">
        <v>0.264</v>
      </c>
      <c r="G13" s="21"/>
      <c r="H13" s="21"/>
      <c r="I13" s="21"/>
      <c r="J13" s="21"/>
    </row>
    <row r="14" spans="1:10" ht="12.75">
      <c r="A14" s="27" t="s">
        <v>32</v>
      </c>
      <c r="B14" s="24">
        <f>(B9+B13)*F14</f>
        <v>81907.2</v>
      </c>
      <c r="C14" s="24">
        <f>(C9+C13)*F14</f>
        <v>81907.2</v>
      </c>
      <c r="D14" s="24">
        <f>(D9+D13)*F14</f>
        <v>81907.2</v>
      </c>
      <c r="E14" s="24">
        <f>(E9+E13)*F14</f>
        <v>81907.2</v>
      </c>
      <c r="F14" s="30">
        <v>0.18</v>
      </c>
      <c r="G14" s="21"/>
      <c r="H14" s="21"/>
      <c r="I14" s="21"/>
      <c r="J14" s="21"/>
    </row>
    <row r="15" spans="1:10" ht="12.75">
      <c r="A15" s="18" t="s">
        <v>33</v>
      </c>
      <c r="B15" s="19">
        <f>(B4+B6+B8)/(1-F15)*F15</f>
        <v>263275.3</v>
      </c>
      <c r="C15" s="19">
        <f>(C4+C6+C8)/(1-F15)*F15</f>
        <v>271104.55</v>
      </c>
      <c r="D15" s="19">
        <f>(D4+D6+D8)/(1-F15)*F15</f>
        <v>286948.3</v>
      </c>
      <c r="E15" s="19">
        <f>(E4+E6+E8)/(1-F15)*F15</f>
        <v>297185.8</v>
      </c>
      <c r="F15" s="31">
        <v>0.1</v>
      </c>
      <c r="G15" s="21"/>
      <c r="H15" s="21"/>
      <c r="I15" s="21"/>
      <c r="J15" s="21"/>
    </row>
    <row r="16" spans="1:10" ht="38.25">
      <c r="A16" s="32" t="s">
        <v>34</v>
      </c>
      <c r="B16" s="33">
        <f>B4+B6+B8</f>
        <v>2369477.7</v>
      </c>
      <c r="C16" s="33">
        <f>C4+C6+C8</f>
        <v>2439940.95</v>
      </c>
      <c r="D16" s="33">
        <f>D4+D6+D8</f>
        <v>2582534.7</v>
      </c>
      <c r="E16" s="33">
        <f>E4+E6+E8</f>
        <v>2674672.2</v>
      </c>
      <c r="F16" s="23"/>
      <c r="G16" s="21"/>
      <c r="H16" s="21"/>
      <c r="I16" s="21"/>
      <c r="J16" s="21"/>
    </row>
    <row r="17" spans="2:10" ht="12.75">
      <c r="B17" s="21"/>
      <c r="C17" s="21"/>
      <c r="D17" s="21"/>
      <c r="E17" s="21"/>
      <c r="F17" s="21"/>
      <c r="G17" s="21"/>
      <c r="H17" s="21"/>
      <c r="I17" s="21"/>
      <c r="J17" s="21"/>
    </row>
    <row r="18" spans="2:10" ht="12.75">
      <c r="B18" s="21"/>
      <c r="C18" s="21"/>
      <c r="D18" s="21"/>
      <c r="E18" s="21"/>
      <c r="F18" s="21"/>
      <c r="G18" s="21"/>
      <c r="H18" s="21"/>
      <c r="I18" s="21"/>
      <c r="J18" s="21"/>
    </row>
    <row r="19" spans="2:10" ht="12.75">
      <c r="B19" s="21"/>
      <c r="C19" s="21"/>
      <c r="D19" s="21"/>
      <c r="E19" s="21"/>
      <c r="F19" s="21"/>
      <c r="G19" s="21"/>
      <c r="H19" s="21"/>
      <c r="I19" s="21"/>
      <c r="J19" s="21"/>
    </row>
    <row r="20" spans="2:10" ht="12.75"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12.75">
      <c r="B21" s="21"/>
      <c r="C21" s="21"/>
      <c r="D21" s="21"/>
      <c r="E21" s="21"/>
      <c r="F21" s="21"/>
      <c r="G21" s="21"/>
      <c r="H21" s="21"/>
      <c r="I21" s="21"/>
      <c r="J21" s="21"/>
    </row>
    <row r="22" spans="2:10" ht="12.75">
      <c r="B22" s="21"/>
      <c r="C22" s="21"/>
      <c r="D22" s="21"/>
      <c r="E22" s="21"/>
      <c r="F22" s="21"/>
      <c r="G22" s="21"/>
      <c r="H22" s="21"/>
      <c r="I22" s="21"/>
      <c r="J22" s="21"/>
    </row>
    <row r="23" spans="2:10" ht="12.75">
      <c r="B23" s="21"/>
      <c r="C23" s="21"/>
      <c r="D23" s="21"/>
      <c r="E23" s="21"/>
      <c r="F23" s="21"/>
      <c r="G23" s="21"/>
      <c r="H23" s="21"/>
      <c r="I23" s="21"/>
      <c r="J23" s="21"/>
    </row>
    <row r="24" spans="2:10" ht="12.75">
      <c r="B24" s="21"/>
      <c r="C24" s="21"/>
      <c r="D24" s="21"/>
      <c r="E24" s="21"/>
      <c r="F24" s="21"/>
      <c r="G24" s="21"/>
      <c r="H24" s="21"/>
      <c r="I24" s="21"/>
      <c r="J24" s="21"/>
    </row>
    <row r="25" spans="2:10" ht="12.75">
      <c r="B25" s="21"/>
      <c r="C25" s="21"/>
      <c r="D25" s="21"/>
      <c r="E25" s="21"/>
      <c r="F25" s="21"/>
      <c r="G25" s="21"/>
      <c r="H25" s="21"/>
      <c r="I25" s="21"/>
      <c r="J25" s="21"/>
    </row>
    <row r="26" spans="2:10" ht="12.75">
      <c r="B26" s="21"/>
      <c r="C26" s="21"/>
      <c r="D26" s="21"/>
      <c r="E26" s="21"/>
      <c r="F26" s="21"/>
      <c r="G26" s="21"/>
      <c r="H26" s="21"/>
      <c r="I26" s="21"/>
      <c r="J26" s="21"/>
    </row>
    <row r="27" spans="2:10" ht="12.75">
      <c r="B27" s="21"/>
      <c r="C27" s="21"/>
      <c r="D27" s="21"/>
      <c r="E27" s="21"/>
      <c r="F27" s="21"/>
      <c r="G27" s="21"/>
      <c r="H27" s="21"/>
      <c r="I27" s="21"/>
      <c r="J27" s="21"/>
    </row>
    <row r="28" spans="2:10" ht="12.75">
      <c r="B28" s="21"/>
      <c r="C28" s="21"/>
      <c r="D28" s="21"/>
      <c r="E28" s="21"/>
      <c r="F28" s="21"/>
      <c r="G28" s="21"/>
      <c r="H28" s="21"/>
      <c r="I28" s="21"/>
      <c r="J28" s="21"/>
    </row>
    <row r="29" spans="2:10" ht="12.75">
      <c r="B29" s="21"/>
      <c r="C29" s="21"/>
      <c r="D29" s="21"/>
      <c r="E29" s="21"/>
      <c r="F29" s="21"/>
      <c r="G29" s="21"/>
      <c r="H29" s="21"/>
      <c r="I29" s="21"/>
      <c r="J29" s="21"/>
    </row>
    <row r="30" spans="2:10" ht="12.75">
      <c r="B30" s="21"/>
      <c r="C30" s="21"/>
      <c r="D30" s="21"/>
      <c r="E30" s="21"/>
      <c r="F30" s="21"/>
      <c r="G30" s="21"/>
      <c r="H30" s="21"/>
      <c r="I30" s="21"/>
      <c r="J30" s="21"/>
    </row>
    <row r="31" spans="2:10" ht="12.75">
      <c r="B31" s="21"/>
      <c r="C31" s="21"/>
      <c r="D31" s="21"/>
      <c r="E31" s="21"/>
      <c r="F31" s="21"/>
      <c r="G31" s="21"/>
      <c r="H31" s="21"/>
      <c r="I31" s="21"/>
      <c r="J31" s="21"/>
    </row>
    <row r="32" spans="2:10" ht="12.75">
      <c r="B32" s="21"/>
      <c r="C32" s="21"/>
      <c r="D32" s="21"/>
      <c r="E32" s="21"/>
      <c r="F32" s="21"/>
      <c r="G32" s="21"/>
      <c r="H32" s="21"/>
      <c r="I32" s="21"/>
      <c r="J32" s="21"/>
    </row>
    <row r="33" spans="2:10" ht="12.75">
      <c r="B33" s="21"/>
      <c r="C33" s="21"/>
      <c r="D33" s="21"/>
      <c r="E33" s="21"/>
      <c r="F33" s="21"/>
      <c r="G33" s="21"/>
      <c r="H33" s="21"/>
      <c r="I33" s="21"/>
      <c r="J33" s="21"/>
    </row>
    <row r="34" spans="2:10" ht="12.75">
      <c r="B34" s="21"/>
      <c r="C34" s="21"/>
      <c r="D34" s="21"/>
      <c r="E34" s="21"/>
      <c r="F34" s="21"/>
      <c r="G34" s="21"/>
      <c r="H34" s="21"/>
      <c r="I34" s="21"/>
      <c r="J34" s="21"/>
    </row>
    <row r="35" spans="2:10" ht="12.75">
      <c r="B35" s="21"/>
      <c r="C35" s="21"/>
      <c r="D35" s="21"/>
      <c r="E35" s="21"/>
      <c r="F35" s="21"/>
      <c r="G35" s="21"/>
      <c r="H35" s="21"/>
      <c r="I35" s="21"/>
      <c r="J35" s="21"/>
    </row>
    <row r="36" spans="2:10" ht="12.75">
      <c r="B36" s="21"/>
      <c r="C36" s="21"/>
      <c r="D36" s="21"/>
      <c r="E36" s="21"/>
      <c r="F36" s="21"/>
      <c r="G36" s="21"/>
      <c r="H36" s="21"/>
      <c r="I36" s="21"/>
      <c r="J36" s="21"/>
    </row>
    <row r="37" spans="2:10" ht="12.75">
      <c r="B37" s="21"/>
      <c r="C37" s="21"/>
      <c r="D37" s="21"/>
      <c r="E37" s="21"/>
      <c r="F37" s="21"/>
      <c r="G37" s="21"/>
      <c r="H37" s="21"/>
      <c r="I37" s="21"/>
      <c r="J37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 ЦОД</dc:title>
  <dc:subject>Оценка затрат на ЦОД при составлении бизнес-плана</dc:subject>
  <dc:creator>Сорокин М.П.</dc:creator>
  <cp:keywords>ЦОД бизнес-план CAPEX OPEX data center</cp:keywords>
  <dc:description>Рекомендуется использовать при предварительной оценке стоимости создания ЦОД. Точная оценка стоимости строительства ЦОД зависит от каждого конкретного случая.</dc:description>
  <cp:lastModifiedBy>Сорокин М.П.</cp:lastModifiedBy>
  <dcterms:modified xsi:type="dcterms:W3CDTF">2011-07-26T10:50:50Z</dcterms:modified>
  <cp:category/>
  <cp:version/>
  <cp:contentType/>
  <cp:contentStatus/>
</cp:coreProperties>
</file>